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"/>
    </mc:Choice>
  </mc:AlternateContent>
  <bookViews>
    <workbookView xWindow="0" yWindow="0" windowWidth="19200" windowHeight="777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I42" i="1"/>
  <c r="G42" i="1"/>
  <c r="F42" i="1"/>
  <c r="H42" i="1" s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L29" i="1" s="1"/>
  <c r="G29" i="1"/>
  <c r="I29" i="1" s="1"/>
  <c r="F29" i="1"/>
  <c r="H29" i="1" s="1"/>
  <c r="C29" i="1"/>
  <c r="E29" i="1" s="1"/>
  <c r="B29" i="1"/>
  <c r="D29" i="1" s="1"/>
  <c r="M28" i="1"/>
  <c r="L28" i="1"/>
  <c r="I28" i="1"/>
  <c r="H28" i="1"/>
  <c r="E28" i="1"/>
  <c r="D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I26" i="1"/>
  <c r="H26" i="1"/>
  <c r="E26" i="1"/>
  <c r="D26" i="1"/>
  <c r="L25" i="1"/>
  <c r="H25" i="1"/>
  <c r="D25" i="1"/>
  <c r="L24" i="1"/>
  <c r="H24" i="1"/>
  <c r="D24" i="1"/>
  <c r="K23" i="1"/>
  <c r="J23" i="1"/>
  <c r="L23" i="1" s="1"/>
  <c r="G23" i="1"/>
  <c r="I23" i="1" s="1"/>
  <c r="F23" i="1"/>
  <c r="H23" i="1" s="1"/>
  <c r="C23" i="1"/>
  <c r="B23" i="1"/>
  <c r="D23" i="1" s="1"/>
  <c r="K22" i="1"/>
  <c r="M22" i="1" s="1"/>
  <c r="J22" i="1"/>
  <c r="L22" i="1" s="1"/>
  <c r="G22" i="1"/>
  <c r="F22" i="1"/>
  <c r="H22" i="1" s="1"/>
  <c r="C22" i="1"/>
  <c r="E22" i="1" s="1"/>
  <c r="B22" i="1"/>
  <c r="D22" i="1" s="1"/>
  <c r="L21" i="1"/>
  <c r="H21" i="1"/>
  <c r="D21" i="1"/>
  <c r="L20" i="1"/>
  <c r="K20" i="1"/>
  <c r="J20" i="1"/>
  <c r="H20" i="1"/>
  <c r="G20" i="1"/>
  <c r="F20" i="1"/>
  <c r="D20" i="1"/>
  <c r="C20" i="1"/>
  <c r="B20" i="1"/>
  <c r="L19" i="1"/>
  <c r="H19" i="1"/>
  <c r="D19" i="1"/>
  <c r="K18" i="1"/>
  <c r="J18" i="1"/>
  <c r="L18" i="1" s="1"/>
  <c r="G18" i="1"/>
  <c r="F18" i="1"/>
  <c r="H18" i="1" s="1"/>
  <c r="C18" i="1"/>
  <c r="B18" i="1"/>
  <c r="D18" i="1" s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J9" i="1"/>
  <c r="L9" i="1" s="1"/>
  <c r="G9" i="1"/>
  <c r="F9" i="1"/>
  <c r="H9" i="1" s="1"/>
  <c r="C9" i="1"/>
  <c r="B9" i="1"/>
  <c r="D9" i="1" s="1"/>
  <c r="K8" i="1"/>
  <c r="K44" i="1" s="1"/>
  <c r="J8" i="1"/>
  <c r="J44" i="1" s="1"/>
  <c r="J45" i="1" s="1"/>
  <c r="G8" i="1"/>
  <c r="G44" i="1" s="1"/>
  <c r="F8" i="1"/>
  <c r="F44" i="1" s="1"/>
  <c r="F45" i="1" s="1"/>
  <c r="C8" i="1"/>
  <c r="C44" i="1" s="1"/>
  <c r="B8" i="1"/>
  <c r="B44" i="1" s="1"/>
  <c r="B45" i="1" s="1"/>
  <c r="G45" i="1" l="1"/>
  <c r="I24" i="1"/>
  <c r="I19" i="1"/>
  <c r="I16" i="1"/>
  <c r="I14" i="1"/>
  <c r="I12" i="1"/>
  <c r="I10" i="1"/>
  <c r="H44" i="1"/>
  <c r="I44" i="1"/>
  <c r="I25" i="1"/>
  <c r="I21" i="1"/>
  <c r="I20" i="1"/>
  <c r="I17" i="1"/>
  <c r="I15" i="1"/>
  <c r="I13" i="1"/>
  <c r="I11" i="1"/>
  <c r="E9" i="1"/>
  <c r="M9" i="1"/>
  <c r="I18" i="1"/>
  <c r="I22" i="1"/>
  <c r="E23" i="1"/>
  <c r="M23" i="1"/>
  <c r="C45" i="1"/>
  <c r="E25" i="1"/>
  <c r="E21" i="1"/>
  <c r="E17" i="1"/>
  <c r="E15" i="1"/>
  <c r="E13" i="1"/>
  <c r="E11" i="1"/>
  <c r="D44" i="1"/>
  <c r="E44" i="1"/>
  <c r="E24" i="1"/>
  <c r="E20" i="1"/>
  <c r="E19" i="1"/>
  <c r="E16" i="1"/>
  <c r="E14" i="1"/>
  <c r="E12" i="1"/>
  <c r="E10" i="1"/>
  <c r="K45" i="1"/>
  <c r="M25" i="1"/>
  <c r="M21" i="1"/>
  <c r="M17" i="1"/>
  <c r="M15" i="1"/>
  <c r="M13" i="1"/>
  <c r="M11" i="1"/>
  <c r="M44" i="1"/>
  <c r="M24" i="1"/>
  <c r="M20" i="1"/>
  <c r="M19" i="1"/>
  <c r="M16" i="1"/>
  <c r="M14" i="1"/>
  <c r="M12" i="1"/>
  <c r="M10" i="1"/>
  <c r="L44" i="1"/>
  <c r="I9" i="1"/>
  <c r="E18" i="1"/>
  <c r="M18" i="1"/>
  <c r="H8" i="1"/>
  <c r="L8" i="1"/>
  <c r="D8" i="1"/>
  <c r="E8" i="1"/>
  <c r="I8" i="1"/>
  <c r="M8" i="1"/>
  <c r="L45" i="1" l="1"/>
  <c r="M45" i="1"/>
  <c r="E45" i="1"/>
  <c r="D45" i="1"/>
  <c r="I45" i="1"/>
  <c r="H45" i="1"/>
</calcChain>
</file>

<file path=xl/sharedStrings.xml><?xml version="1.0" encoding="utf-8"?>
<sst xmlns="http://schemas.openxmlformats.org/spreadsheetml/2006/main" count="55" uniqueCount="51">
  <si>
    <t>2016 - 2017</t>
  </si>
  <si>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</si>
  <si>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</si>
  <si>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</si>
  <si>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</si>
  <si>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</si>
  <si>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</si>
  <si>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</si>
  <si>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</si>
  <si>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</si>
  <si>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</si>
  <si>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</si>
  <si>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</si>
  <si>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</si>
  <si>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</si>
  <si>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</si>
  <si>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</si>
  <si>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</si>
  <si>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</si>
  <si>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</si>
  <si>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</si>
  <si>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</si>
  <si>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</si>
  <si>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</si>
  <si>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</si>
  <si>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</si>
  <si>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</si>
  <si>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</si>
  <si>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</si>
  <si>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</si>
  <si>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</si>
  <si>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</si>
  <si>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</si>
  <si>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</si>
  <si>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</si>
  <si>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</si>
  <si>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</si>
  <si>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</si>
  <si>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</si>
  <si>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</si>
  <si>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</si>
  <si>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Change    ('18/'17)</t>
  </si>
  <si>
    <t>SECTORAL EXPORT FIGURES - 1000 $</t>
  </si>
  <si>
    <t>LAST 12 MONTHS</t>
  </si>
  <si>
    <t xml:space="preserve"> Share(18)  (%)</t>
  </si>
  <si>
    <t>For the last 12 months; first 11 eleven months' figures are from TUİK and last month's figures are taken from TİM data</t>
  </si>
  <si>
    <t>T O T A L (TİM+TUİK (Turkey Statistical Institute)*)</t>
  </si>
  <si>
    <t>For January-December period, TUİK figures was used for the first month.</t>
  </si>
  <si>
    <t>1 - 31 DECEMBER EXPORT FIGURES</t>
  </si>
  <si>
    <t>1 - 31 DECEMBER</t>
  </si>
  <si>
    <t>1st JANUARY  -  31th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</si>
</sst>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Y_T_L_-;\-* #,##0.00\ _Y_T_L_-;_-* &quot;-&quot;??\ _Y_T_L_-;_-@_-"/>
    <numFmt numFmtId="165" formatCode="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3" fontId="29" fillId="23" borderId="9" xfId="1" applyNumberFormat="1" applyFont="1" applyFill="1" applyBorder="1" applyAlignment="1">
      <alignment horizontal="center"/>
    </xf>
    <xf numFmtId="165" fontId="29" fillId="23" borderId="9" xfId="1" applyNumberFormat="1" applyFont="1" applyFill="1" applyBorder="1" applyAlignment="1">
      <alignment horizontal="center"/>
    </xf>
    <xf numFmtId="3" fontId="48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7" fillId="40" borderId="9" xfId="1" applyFont="1" applyFill="1" applyBorder="1"/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J7" sqref="J7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38" t="s">
        <v>48</v>
      </c>
      <c r="C1" s="38"/>
      <c r="D1" s="38"/>
      <c r="E1" s="38"/>
      <c r="F1" s="38"/>
      <c r="G1" s="38"/>
      <c r="H1" s="38"/>
      <c r="I1" s="38"/>
      <c r="J1" s="38"/>
      <c r="K1" s="29"/>
      <c r="L1" s="29"/>
      <c r="M1" s="29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5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18" x14ac:dyDescent="0.2">
      <c r="A6" s="3"/>
      <c r="B6" s="34" t="s">
        <v>49</v>
      </c>
      <c r="C6" s="34"/>
      <c r="D6" s="34"/>
      <c r="E6" s="34"/>
      <c r="F6" s="34" t="s">
        <v>50</v>
      </c>
      <c r="G6" s="34"/>
      <c r="H6" s="34"/>
      <c r="I6" s="34"/>
      <c r="J6" s="34" t="s">
        <v>43</v>
      </c>
      <c r="K6" s="34"/>
      <c r="L6" s="34"/>
      <c r="M6" s="34"/>
    </row>
    <row r="7" spans="1:13" ht="45" x14ac:dyDescent="0.25">
      <c r="A7" s="4" t="s">
        <v>29</v>
      </c>
      <c r="B7" s="5">
        <v>2017</v>
      </c>
      <c r="C7" s="6">
        <v>2018</v>
      </c>
      <c r="D7" s="7" t="s">
        <v>41</v>
      </c>
      <c r="E7" s="7" t="s">
        <v>44</v>
      </c>
      <c r="F7" s="5">
        <v>2017</v>
      </c>
      <c r="G7" s="6">
        <v>2018</v>
      </c>
      <c r="H7" s="7" t="s">
        <v>41</v>
      </c>
      <c r="I7" s="7" t="s">
        <v>44</v>
      </c>
      <c r="J7" s="5" t="s">
        <v>0</v>
      </c>
      <c r="K7" s="5" t="s">
        <v>1</v>
      </c>
      <c r="L7" s="7" t="s">
        <v>41</v>
      </c>
      <c r="M7" s="7" t="s">
        <v>44</v>
      </c>
    </row>
    <row r="8" spans="1:13" ht="16.5" x14ac:dyDescent="0.25">
      <c r="A8" s="20" t="s">
        <v>30</v>
      </c>
      <c r="B8" s="21">
        <f>B9+B18+B20</f>
        <v>2131548.1677099997</v>
      </c>
      <c r="C8" s="21">
        <f>C9+C18+C20</f>
        <v>2086418.5064400001</v>
      </c>
      <c r="D8" s="19">
        <f t="shared" ref="D8:D46" si="0">(C8-B8)/B8*100</f>
        <v>-2.1172245578894904</v>
      </c>
      <c r="E8" s="19">
        <f>C8/C$44*100</f>
        <v>15.389533883008694</v>
      </c>
      <c r="F8" s="21">
        <f>F9+F18+F20</f>
        <v>21217011.635219999</v>
      </c>
      <c r="G8" s="21">
        <f>G9+G18+G20</f>
        <v>22645609.13493</v>
      </c>
      <c r="H8" s="19">
        <f t="shared" ref="H8:H46" si="1">(G8-F8)/F8*100</f>
        <v>6.7332644402124258</v>
      </c>
      <c r="I8" s="19">
        <f t="shared" ref="I8:I25" si="2">G8/G$44*100</f>
        <v>13.847767044263232</v>
      </c>
      <c r="J8" s="21">
        <f>J9+J18+J20</f>
        <v>21217011.635219999</v>
      </c>
      <c r="K8" s="21">
        <f>K9+K18+K20</f>
        <v>22645609.13493</v>
      </c>
      <c r="L8" s="19">
        <f t="shared" ref="L8:L46" si="3">(K8-J8)/J8*100</f>
        <v>6.7332644402124258</v>
      </c>
      <c r="M8" s="19">
        <f t="shared" ref="M8:M25" si="4">K8/K$44*100</f>
        <v>13.847767044263232</v>
      </c>
    </row>
    <row r="9" spans="1:13" ht="15.75" x14ac:dyDescent="0.25">
      <c r="A9" s="9" t="s">
        <v>31</v>
      </c>
      <c r="B9" s="21">
        <f>B10+B11+B12+B13+B14+B15+B16+B17</f>
        <v>1461821.5790299997</v>
      </c>
      <c r="C9" s="21">
        <f>C10+C11+C12+C13+C14+C15+C16+C17</f>
        <v>1413440.0017200001</v>
      </c>
      <c r="D9" s="19">
        <f t="shared" si="0"/>
        <v>-3.3096773234188741</v>
      </c>
      <c r="E9" s="19">
        <f t="shared" ref="E9:E25" si="5">C9/C$44*100</f>
        <v>10.425608635529681</v>
      </c>
      <c r="F9" s="21">
        <f>F10+F11+F12+F13+F14+F15+F16+F17</f>
        <v>14511892.481719999</v>
      </c>
      <c r="G9" s="21">
        <f>G10+G11+G12+G13+G14+G15+G16+G17</f>
        <v>15117103.347159998</v>
      </c>
      <c r="H9" s="19">
        <f t="shared" si="1"/>
        <v>4.1704475567356756</v>
      </c>
      <c r="I9" s="19">
        <f t="shared" si="2"/>
        <v>9.2440933819981659</v>
      </c>
      <c r="J9" s="21">
        <f>J10+J11+J12+J13+J14+J15+J16+J17</f>
        <v>14511892.481719999</v>
      </c>
      <c r="K9" s="21">
        <f>K10+K11+K12+K13+K14+K15+K16+K17</f>
        <v>15117103.347159998</v>
      </c>
      <c r="L9" s="19">
        <f t="shared" si="3"/>
        <v>4.1704475567356756</v>
      </c>
      <c r="M9" s="19">
        <f t="shared" si="4"/>
        <v>9.2440933819981659</v>
      </c>
    </row>
    <row r="10" spans="1:13" ht="14.25" x14ac:dyDescent="0.2">
      <c r="A10" s="11" t="s">
        <v>7</v>
      </c>
      <c r="B10" s="12">
        <v>562187.32629999996</v>
      </c>
      <c r="C10" s="12">
        <v>597888.50298999995</v>
      </c>
      <c r="D10" s="13">
        <f t="shared" si="0"/>
        <v>6.350405820238783</v>
      </c>
      <c r="E10" s="13">
        <f t="shared" si="5"/>
        <v>4.4100574005767195</v>
      </c>
      <c r="F10" s="12">
        <v>6369178.47382</v>
      </c>
      <c r="G10" s="12">
        <v>6688863.39267</v>
      </c>
      <c r="H10" s="13">
        <f t="shared" si="1"/>
        <v>5.0192488743099188</v>
      </c>
      <c r="I10" s="13">
        <f t="shared" si="2"/>
        <v>4.0902331882838396</v>
      </c>
      <c r="J10" s="12">
        <v>6369178.47382</v>
      </c>
      <c r="K10" s="12">
        <v>6688863.39267</v>
      </c>
      <c r="L10" s="13">
        <f t="shared" si="3"/>
        <v>5.0192488743099188</v>
      </c>
      <c r="M10" s="13">
        <f t="shared" si="4"/>
        <v>4.0902331882838396</v>
      </c>
    </row>
    <row r="11" spans="1:13" ht="14.25" x14ac:dyDescent="0.2">
      <c r="A11" s="11" t="s">
        <v>6</v>
      </c>
      <c r="B11" s="12">
        <v>359363.73366999999</v>
      </c>
      <c r="C11" s="12">
        <v>282516.08851999999</v>
      </c>
      <c r="D11" s="13">
        <f t="shared" si="0"/>
        <v>-21.384362958719812</v>
      </c>
      <c r="E11" s="13">
        <f t="shared" si="5"/>
        <v>2.0838536963478829</v>
      </c>
      <c r="F11" s="12">
        <v>2230825.5490899999</v>
      </c>
      <c r="G11" s="12">
        <v>2326670.6217999998</v>
      </c>
      <c r="H11" s="13">
        <f t="shared" si="1"/>
        <v>4.2963947920130812</v>
      </c>
      <c r="I11" s="13">
        <f t="shared" si="2"/>
        <v>1.4227567281341347</v>
      </c>
      <c r="J11" s="12">
        <v>2230825.5490899999</v>
      </c>
      <c r="K11" s="12">
        <v>2326670.6217999998</v>
      </c>
      <c r="L11" s="13">
        <f t="shared" si="3"/>
        <v>4.2963947920130812</v>
      </c>
      <c r="M11" s="13">
        <f t="shared" si="4"/>
        <v>1.4227567281341347</v>
      </c>
    </row>
    <row r="12" spans="1:13" ht="14.25" x14ac:dyDescent="0.2">
      <c r="A12" s="11" t="s">
        <v>4</v>
      </c>
      <c r="B12" s="12">
        <v>117563.22825</v>
      </c>
      <c r="C12" s="12">
        <v>128241.20415000001</v>
      </c>
      <c r="D12" s="13">
        <f t="shared" si="0"/>
        <v>9.0827515192872443</v>
      </c>
      <c r="E12" s="13">
        <f t="shared" si="5"/>
        <v>0.94591394313872035</v>
      </c>
      <c r="F12" s="12">
        <v>1415869.09831</v>
      </c>
      <c r="G12" s="12">
        <v>1564920.63319</v>
      </c>
      <c r="H12" s="13">
        <f t="shared" si="1"/>
        <v>10.527211523855547</v>
      </c>
      <c r="I12" s="13">
        <f t="shared" si="2"/>
        <v>0.95694738181053651</v>
      </c>
      <c r="J12" s="12">
        <v>1415869.09831</v>
      </c>
      <c r="K12" s="12">
        <v>1564920.63319</v>
      </c>
      <c r="L12" s="13">
        <f t="shared" si="3"/>
        <v>10.527211523855547</v>
      </c>
      <c r="M12" s="13">
        <f t="shared" si="4"/>
        <v>0.95694738181053651</v>
      </c>
    </row>
    <row r="13" spans="1:13" ht="14.25" x14ac:dyDescent="0.2">
      <c r="A13" s="11" t="s">
        <v>5</v>
      </c>
      <c r="B13" s="12">
        <v>131136.94415</v>
      </c>
      <c r="C13" s="12">
        <v>126714.26317000001</v>
      </c>
      <c r="D13" s="13">
        <f t="shared" si="0"/>
        <v>-3.3725667535314385</v>
      </c>
      <c r="E13" s="13">
        <f t="shared" si="5"/>
        <v>0.93465114525012227</v>
      </c>
      <c r="F13" s="12">
        <v>1279736.0474</v>
      </c>
      <c r="G13" s="12">
        <v>1388912.3311900001</v>
      </c>
      <c r="H13" s="13">
        <f t="shared" si="1"/>
        <v>8.5311564061831415</v>
      </c>
      <c r="I13" s="13">
        <f t="shared" si="2"/>
        <v>0.84931848344750449</v>
      </c>
      <c r="J13" s="12">
        <v>1279736.0474</v>
      </c>
      <c r="K13" s="12">
        <v>1388912.3311900001</v>
      </c>
      <c r="L13" s="13">
        <f t="shared" si="3"/>
        <v>8.5311564061831415</v>
      </c>
      <c r="M13" s="13">
        <f t="shared" si="4"/>
        <v>0.84931848344750449</v>
      </c>
    </row>
    <row r="14" spans="1:13" ht="14.25" x14ac:dyDescent="0.2">
      <c r="A14" s="11" t="s">
        <v>2</v>
      </c>
      <c r="B14" s="12">
        <v>159069.47925999999</v>
      </c>
      <c r="C14" s="12">
        <v>165321.24562</v>
      </c>
      <c r="D14" s="13">
        <f t="shared" si="0"/>
        <v>3.9302111184895878</v>
      </c>
      <c r="E14" s="13">
        <f t="shared" si="5"/>
        <v>1.2194183013605078</v>
      </c>
      <c r="F14" s="12">
        <v>1862761.2148</v>
      </c>
      <c r="G14" s="12">
        <v>1636941.49951</v>
      </c>
      <c r="H14" s="13">
        <f t="shared" si="1"/>
        <v>-12.122848247849397</v>
      </c>
      <c r="I14" s="13">
        <f t="shared" si="2"/>
        <v>1.0009880686025312</v>
      </c>
      <c r="J14" s="12">
        <v>1862761.2148</v>
      </c>
      <c r="K14" s="12">
        <v>1636941.49951</v>
      </c>
      <c r="L14" s="13">
        <f t="shared" si="3"/>
        <v>-12.122848247849397</v>
      </c>
      <c r="M14" s="13">
        <f t="shared" si="4"/>
        <v>1.0009880686025312</v>
      </c>
    </row>
    <row r="15" spans="1:13" ht="14.25" x14ac:dyDescent="0.2">
      <c r="A15" s="11" t="s">
        <v>3</v>
      </c>
      <c r="B15" s="12">
        <v>43622.536079999998</v>
      </c>
      <c r="C15" s="12">
        <v>33082.40698</v>
      </c>
      <c r="D15" s="13">
        <f t="shared" si="0"/>
        <v>-24.162119049360868</v>
      </c>
      <c r="E15" s="13">
        <f t="shared" si="5"/>
        <v>0.24401759358379918</v>
      </c>
      <c r="F15" s="12">
        <v>322917.45932999998</v>
      </c>
      <c r="G15" s="12">
        <v>399598.08743000001</v>
      </c>
      <c r="H15" s="13">
        <f t="shared" si="1"/>
        <v>23.746200734732518</v>
      </c>
      <c r="I15" s="13">
        <f t="shared" si="2"/>
        <v>0.24435382563980107</v>
      </c>
      <c r="J15" s="12">
        <v>322917.45932999998</v>
      </c>
      <c r="K15" s="12">
        <v>399598.08743000001</v>
      </c>
      <c r="L15" s="13">
        <f t="shared" si="3"/>
        <v>23.746200734732518</v>
      </c>
      <c r="M15" s="13">
        <f t="shared" si="4"/>
        <v>0.24435382563980107</v>
      </c>
    </row>
    <row r="16" spans="1:13" ht="14.25" x14ac:dyDescent="0.2">
      <c r="A16" s="11" t="s">
        <v>8</v>
      </c>
      <c r="B16" s="12">
        <v>78543.740479999993</v>
      </c>
      <c r="C16" s="12">
        <v>72344.965209999995</v>
      </c>
      <c r="D16" s="13">
        <f t="shared" si="0"/>
        <v>-7.8921314825570663</v>
      </c>
      <c r="E16" s="13">
        <f t="shared" si="5"/>
        <v>0.53362031151845379</v>
      </c>
      <c r="F16" s="12">
        <v>945811.84392000001</v>
      </c>
      <c r="G16" s="12">
        <v>1011897.0736</v>
      </c>
      <c r="H16" s="13">
        <f t="shared" si="1"/>
        <v>6.987143384259598</v>
      </c>
      <c r="I16" s="13">
        <f t="shared" si="2"/>
        <v>0.61877403537671727</v>
      </c>
      <c r="J16" s="12">
        <v>945811.84392000001</v>
      </c>
      <c r="K16" s="12">
        <v>1011897.0736</v>
      </c>
      <c r="L16" s="13">
        <f t="shared" si="3"/>
        <v>6.987143384259598</v>
      </c>
      <c r="M16" s="13">
        <f t="shared" si="4"/>
        <v>0.61877403537671727</v>
      </c>
    </row>
    <row r="17" spans="1:13" ht="14.25" x14ac:dyDescent="0.2">
      <c r="A17" s="11" t="s">
        <v>9</v>
      </c>
      <c r="B17" s="12">
        <v>10334.590840000001</v>
      </c>
      <c r="C17" s="12">
        <v>7331.3250799999996</v>
      </c>
      <c r="D17" s="13">
        <f t="shared" si="0"/>
        <v>-29.060325720645569</v>
      </c>
      <c r="E17" s="13">
        <f t="shared" si="5"/>
        <v>5.4076243753475341E-2</v>
      </c>
      <c r="F17" s="12">
        <v>84792.795050000001</v>
      </c>
      <c r="G17" s="12">
        <v>99299.707769999994</v>
      </c>
      <c r="H17" s="13">
        <f t="shared" si="1"/>
        <v>17.108662017150941</v>
      </c>
      <c r="I17" s="13">
        <f t="shared" si="2"/>
        <v>6.0721670703101895E-2</v>
      </c>
      <c r="J17" s="12">
        <v>84792.795050000001</v>
      </c>
      <c r="K17" s="12">
        <v>99299.707769999994</v>
      </c>
      <c r="L17" s="13">
        <f t="shared" si="3"/>
        <v>17.108662017150941</v>
      </c>
      <c r="M17" s="13">
        <f t="shared" si="4"/>
        <v>6.0721670703101895E-2</v>
      </c>
    </row>
    <row r="18" spans="1:13" ht="15.75" x14ac:dyDescent="0.25">
      <c r="A18" s="9" t="s">
        <v>32</v>
      </c>
      <c r="B18" s="21">
        <f>B19</f>
        <v>221901.7855</v>
      </c>
      <c r="C18" s="21">
        <f>C19</f>
        <v>214189.34976000001</v>
      </c>
      <c r="D18" s="19">
        <f t="shared" si="0"/>
        <v>-3.4756077886538623</v>
      </c>
      <c r="E18" s="19">
        <f t="shared" si="5"/>
        <v>1.5798720368596924</v>
      </c>
      <c r="F18" s="21">
        <f>F19</f>
        <v>2260285.29886</v>
      </c>
      <c r="G18" s="21">
        <f>G19</f>
        <v>2513892.80406</v>
      </c>
      <c r="H18" s="19">
        <f t="shared" si="1"/>
        <v>11.220154611805411</v>
      </c>
      <c r="I18" s="19">
        <f t="shared" si="2"/>
        <v>1.5372429029156323</v>
      </c>
      <c r="J18" s="21">
        <f>J19</f>
        <v>2260285.29886</v>
      </c>
      <c r="K18" s="21">
        <f>K19</f>
        <v>2513892.80406</v>
      </c>
      <c r="L18" s="19">
        <f t="shared" si="3"/>
        <v>11.220154611805411</v>
      </c>
      <c r="M18" s="19">
        <f t="shared" si="4"/>
        <v>1.5372429029156323</v>
      </c>
    </row>
    <row r="19" spans="1:13" ht="14.25" x14ac:dyDescent="0.2">
      <c r="A19" s="11" t="s">
        <v>10</v>
      </c>
      <c r="B19" s="12">
        <v>221901.7855</v>
      </c>
      <c r="C19" s="12">
        <v>214189.34976000001</v>
      </c>
      <c r="D19" s="13">
        <f t="shared" si="0"/>
        <v>-3.4756077886538623</v>
      </c>
      <c r="E19" s="13">
        <f t="shared" si="5"/>
        <v>1.5798720368596924</v>
      </c>
      <c r="F19" s="12">
        <v>2260285.29886</v>
      </c>
      <c r="G19" s="12">
        <v>2513892.80406</v>
      </c>
      <c r="H19" s="13">
        <f t="shared" si="1"/>
        <v>11.220154611805411</v>
      </c>
      <c r="I19" s="13">
        <f t="shared" si="2"/>
        <v>1.5372429029156323</v>
      </c>
      <c r="J19" s="12">
        <v>2260285.29886</v>
      </c>
      <c r="K19" s="12">
        <v>2513892.80406</v>
      </c>
      <c r="L19" s="13">
        <f t="shared" si="3"/>
        <v>11.220154611805411</v>
      </c>
      <c r="M19" s="13">
        <f t="shared" si="4"/>
        <v>1.5372429029156323</v>
      </c>
    </row>
    <row r="20" spans="1:13" ht="15.75" x14ac:dyDescent="0.25">
      <c r="A20" s="9" t="s">
        <v>33</v>
      </c>
      <c r="B20" s="21">
        <f>B21</f>
        <v>447824.80317999999</v>
      </c>
      <c r="C20" s="21">
        <f>C21</f>
        <v>458789.15496000001</v>
      </c>
      <c r="D20" s="10">
        <f t="shared" si="0"/>
        <v>2.4483574161462833</v>
      </c>
      <c r="E20" s="10">
        <f t="shared" si="5"/>
        <v>3.3840532106193186</v>
      </c>
      <c r="F20" s="21">
        <f>F21</f>
        <v>4444833.8546399996</v>
      </c>
      <c r="G20" s="21">
        <f>G21</f>
        <v>5014612.9837100003</v>
      </c>
      <c r="H20" s="10">
        <f t="shared" si="1"/>
        <v>12.818907246110076</v>
      </c>
      <c r="I20" s="10">
        <f t="shared" si="2"/>
        <v>3.0664307593494331</v>
      </c>
      <c r="J20" s="21">
        <f>J21</f>
        <v>4444833.8546399996</v>
      </c>
      <c r="K20" s="21">
        <f>K21</f>
        <v>5014612.9837100003</v>
      </c>
      <c r="L20" s="10">
        <f t="shared" si="3"/>
        <v>12.818907246110076</v>
      </c>
      <c r="M20" s="10">
        <f t="shared" si="4"/>
        <v>3.0664307593494331</v>
      </c>
    </row>
    <row r="21" spans="1:13" ht="14.25" x14ac:dyDescent="0.2">
      <c r="A21" s="11" t="s">
        <v>11</v>
      </c>
      <c r="B21" s="12">
        <v>447824.80317999999</v>
      </c>
      <c r="C21" s="12">
        <v>458789.15496000001</v>
      </c>
      <c r="D21" s="13">
        <f t="shared" si="0"/>
        <v>2.4483574161462833</v>
      </c>
      <c r="E21" s="13">
        <f t="shared" si="5"/>
        <v>3.3840532106193186</v>
      </c>
      <c r="F21" s="12">
        <v>4444833.8546399996</v>
      </c>
      <c r="G21" s="12">
        <v>5014612.9837100003</v>
      </c>
      <c r="H21" s="13">
        <f t="shared" si="1"/>
        <v>12.818907246110076</v>
      </c>
      <c r="I21" s="13">
        <f t="shared" si="2"/>
        <v>3.0664307593494331</v>
      </c>
      <c r="J21" s="12">
        <v>4444833.8546399996</v>
      </c>
      <c r="K21" s="12">
        <v>5014612.9837100003</v>
      </c>
      <c r="L21" s="13">
        <f t="shared" si="3"/>
        <v>12.818907246110076</v>
      </c>
      <c r="M21" s="13">
        <f t="shared" si="4"/>
        <v>3.0664307593494331</v>
      </c>
    </row>
    <row r="22" spans="1:13" ht="16.5" x14ac:dyDescent="0.25">
      <c r="A22" s="20" t="s">
        <v>34</v>
      </c>
      <c r="B22" s="21">
        <f>B23+B27+B29</f>
        <v>10998114.9005</v>
      </c>
      <c r="C22" s="21">
        <f>C23+C27+C29</f>
        <v>11097308.521600001</v>
      </c>
      <c r="D22" s="19">
        <f t="shared" si="0"/>
        <v>0.90191475536859023</v>
      </c>
      <c r="E22" s="19">
        <f t="shared" si="5"/>
        <v>81.854337936623153</v>
      </c>
      <c r="F22" s="21">
        <f>F23+F27+F29</f>
        <v>121278546.84551001</v>
      </c>
      <c r="G22" s="21">
        <f>G23+G27+G29</f>
        <v>136325297.41922998</v>
      </c>
      <c r="H22" s="19">
        <f t="shared" si="1"/>
        <v>12.406770170891969</v>
      </c>
      <c r="I22" s="19">
        <f t="shared" si="2"/>
        <v>83.362781263831607</v>
      </c>
      <c r="J22" s="21">
        <f>J23+J27+J29</f>
        <v>121278546.84551001</v>
      </c>
      <c r="K22" s="21">
        <f>K23+K27+K29</f>
        <v>136325297.41922998</v>
      </c>
      <c r="L22" s="19">
        <f t="shared" si="3"/>
        <v>12.406770170891969</v>
      </c>
      <c r="M22" s="19">
        <f t="shared" si="4"/>
        <v>83.362781263831607</v>
      </c>
    </row>
    <row r="23" spans="1:13" ht="15.75" x14ac:dyDescent="0.25">
      <c r="A23" s="9" t="s">
        <v>35</v>
      </c>
      <c r="B23" s="21">
        <f>B24+B25+B26</f>
        <v>1015899.2893700001</v>
      </c>
      <c r="C23" s="21">
        <f>C24+C25+C26</f>
        <v>930732.67616000003</v>
      </c>
      <c r="D23" s="19">
        <f>(C23-B23)/B23*100</f>
        <v>-8.383371668939283</v>
      </c>
      <c r="E23" s="19">
        <f t="shared" si="5"/>
        <v>6.8651337263239451</v>
      </c>
      <c r="F23" s="21">
        <f>F24+F25+F26</f>
        <v>11785115.875319999</v>
      </c>
      <c r="G23" s="21">
        <f>G24+G25+G26</f>
        <v>12395159.60093</v>
      </c>
      <c r="H23" s="19">
        <f t="shared" si="1"/>
        <v>5.1763914081450357</v>
      </c>
      <c r="I23" s="19">
        <f t="shared" si="2"/>
        <v>7.5796275387172098</v>
      </c>
      <c r="J23" s="21">
        <f>J24+J25+J26</f>
        <v>11785115.875319999</v>
      </c>
      <c r="K23" s="21">
        <f>K24+K25+K26</f>
        <v>12395159.60093</v>
      </c>
      <c r="L23" s="19">
        <f t="shared" si="3"/>
        <v>5.1763914081450357</v>
      </c>
      <c r="M23" s="19">
        <f t="shared" si="4"/>
        <v>7.5796275387172098</v>
      </c>
    </row>
    <row r="24" spans="1:13" ht="14.25" x14ac:dyDescent="0.2">
      <c r="A24" s="11" t="s">
        <v>12</v>
      </c>
      <c r="B24" s="12">
        <v>692201.03277000005</v>
      </c>
      <c r="C24" s="12">
        <v>623297.83995000005</v>
      </c>
      <c r="D24" s="13">
        <f t="shared" si="0"/>
        <v>-9.9542169915968177</v>
      </c>
      <c r="E24" s="13">
        <f t="shared" si="5"/>
        <v>4.5974780215517148</v>
      </c>
      <c r="F24" s="12">
        <v>8097990.9972200003</v>
      </c>
      <c r="G24" s="12">
        <v>8461483.3670400009</v>
      </c>
      <c r="H24" s="13">
        <f t="shared" si="1"/>
        <v>4.4886734246158797</v>
      </c>
      <c r="I24" s="13">
        <f t="shared" si="2"/>
        <v>5.1741885068105145</v>
      </c>
      <c r="J24" s="12">
        <v>8097990.9972200003</v>
      </c>
      <c r="K24" s="12">
        <v>8461483.3670400009</v>
      </c>
      <c r="L24" s="13">
        <f t="shared" si="3"/>
        <v>4.4886734246158797</v>
      </c>
      <c r="M24" s="13">
        <f t="shared" si="4"/>
        <v>5.1741885068105145</v>
      </c>
    </row>
    <row r="25" spans="1:13" ht="14.25" x14ac:dyDescent="0.2">
      <c r="A25" s="11" t="s">
        <v>13</v>
      </c>
      <c r="B25" s="12">
        <v>123400.60343</v>
      </c>
      <c r="C25" s="12">
        <v>117034.26572</v>
      </c>
      <c r="D25" s="13">
        <f t="shared" si="0"/>
        <v>-5.1590815061219404</v>
      </c>
      <c r="E25" s="13">
        <f t="shared" si="5"/>
        <v>0.86325096916637123</v>
      </c>
      <c r="F25" s="12">
        <v>1523063.3243499999</v>
      </c>
      <c r="G25" s="12">
        <v>1667375.1567899999</v>
      </c>
      <c r="H25" s="13">
        <f t="shared" si="1"/>
        <v>9.475103899674572</v>
      </c>
      <c r="I25" s="13">
        <f t="shared" si="2"/>
        <v>1.0195982191976121</v>
      </c>
      <c r="J25" s="12">
        <v>1523063.3243499999</v>
      </c>
      <c r="K25" s="12">
        <v>1667375.1567899999</v>
      </c>
      <c r="L25" s="13">
        <f t="shared" si="3"/>
        <v>9.475103899674572</v>
      </c>
      <c r="M25" s="13">
        <f t="shared" si="4"/>
        <v>1.0195982191976121</v>
      </c>
    </row>
    <row r="26" spans="1:13" ht="14.25" x14ac:dyDescent="0.2">
      <c r="A26" s="11" t="s">
        <v>14</v>
      </c>
      <c r="B26" s="12">
        <v>200297.65317000001</v>
      </c>
      <c r="C26" s="12">
        <v>190400.57049000001</v>
      </c>
      <c r="D26" s="13">
        <f t="shared" si="0"/>
        <v>-4.9411875393267701</v>
      </c>
      <c r="E26" s="13">
        <f>C26/C$46*100</f>
        <v>1.3696145801191555</v>
      </c>
      <c r="F26" s="12">
        <v>2164061.55375</v>
      </c>
      <c r="G26" s="12">
        <v>2266301.0770999999</v>
      </c>
      <c r="H26" s="13">
        <f t="shared" si="1"/>
        <v>4.7244276935114842</v>
      </c>
      <c r="I26" s="13">
        <f>G26/G$46*100</f>
        <v>1.3482854076841075</v>
      </c>
      <c r="J26" s="12">
        <v>2164061.55375</v>
      </c>
      <c r="K26" s="12">
        <v>2266301.0770999999</v>
      </c>
      <c r="L26" s="13">
        <f t="shared" si="3"/>
        <v>4.7244276935114842</v>
      </c>
      <c r="M26" s="13">
        <f>K26/K$46*100</f>
        <v>1.3482854076841075</v>
      </c>
    </row>
    <row r="27" spans="1:13" ht="15.75" x14ac:dyDescent="0.25">
      <c r="A27" s="9" t="s">
        <v>36</v>
      </c>
      <c r="B27" s="21">
        <f>B28</f>
        <v>1367495.76192</v>
      </c>
      <c r="C27" s="21">
        <f>C28</f>
        <v>1513510.47844</v>
      </c>
      <c r="D27" s="19">
        <f t="shared" si="0"/>
        <v>10.677526072548227</v>
      </c>
      <c r="E27" s="19">
        <f>C27/C$46*100</f>
        <v>10.887183862421328</v>
      </c>
      <c r="F27" s="21">
        <f>F28</f>
        <v>16045345.674939999</v>
      </c>
      <c r="G27" s="21">
        <f>G28</f>
        <v>17372117.19726</v>
      </c>
      <c r="H27" s="19">
        <f t="shared" si="1"/>
        <v>8.2688871227759435</v>
      </c>
      <c r="I27" s="19">
        <f>G27/G$46*100</f>
        <v>10.335154651038575</v>
      </c>
      <c r="J27" s="21">
        <f>J28</f>
        <v>16045345.674939999</v>
      </c>
      <c r="K27" s="21">
        <f>K28</f>
        <v>17372117.19726</v>
      </c>
      <c r="L27" s="19">
        <f t="shared" si="3"/>
        <v>8.2688871227759435</v>
      </c>
      <c r="M27" s="19">
        <f>K27/K$46*100</f>
        <v>10.335154651038575</v>
      </c>
    </row>
    <row r="28" spans="1:13" ht="14.25" x14ac:dyDescent="0.2">
      <c r="A28" s="11" t="s">
        <v>15</v>
      </c>
      <c r="B28" s="12">
        <v>1367495.76192</v>
      </c>
      <c r="C28" s="12">
        <v>1513510.47844</v>
      </c>
      <c r="D28" s="13">
        <f t="shared" si="0"/>
        <v>10.677526072548227</v>
      </c>
      <c r="E28" s="13">
        <f>C28/C$46*100</f>
        <v>10.887183862421328</v>
      </c>
      <c r="F28" s="12">
        <v>16045345.674939999</v>
      </c>
      <c r="G28" s="12">
        <v>17372117.19726</v>
      </c>
      <c r="H28" s="13">
        <f t="shared" si="1"/>
        <v>8.2688871227759435</v>
      </c>
      <c r="I28" s="13">
        <f>G28/G$46*100</f>
        <v>10.335154651038575</v>
      </c>
      <c r="J28" s="12">
        <v>16045345.674939999</v>
      </c>
      <c r="K28" s="12">
        <v>17372117.19726</v>
      </c>
      <c r="L28" s="13">
        <f t="shared" si="3"/>
        <v>8.2688871227759435</v>
      </c>
      <c r="M28" s="13">
        <f>K28/K$46*100</f>
        <v>10.335154651038575</v>
      </c>
    </row>
    <row r="29" spans="1:13" ht="15.75" x14ac:dyDescent="0.25">
      <c r="A29" s="9" t="s">
        <v>37</v>
      </c>
      <c r="B29" s="21">
        <f>B30+B31+B32+B33+B34+B35+B36+B37+B38+B39+B40+B41</f>
        <v>8614719.8492099997</v>
      </c>
      <c r="C29" s="21">
        <f>C30+C31+C32+C33+C34+C35+C36+C37+C38+C39+C40+C41</f>
        <v>8653065.3670000006</v>
      </c>
      <c r="D29" s="19">
        <f t="shared" si="0"/>
        <v>0.44511624824941121</v>
      </c>
      <c r="E29" s="19">
        <f>C29/C$46*100</f>
        <v>62.244374892719947</v>
      </c>
      <c r="F29" s="21">
        <f>F30+F31+F32+F33+F34+F35+F36+F37+F38+F39+F40+F41</f>
        <v>93448085.295249999</v>
      </c>
      <c r="G29" s="21">
        <f>G30+G31+G32+G33+G34+G35+G36+G37+G38+G39+G40+G41</f>
        <v>106558020.62104</v>
      </c>
      <c r="H29" s="19">
        <f t="shared" si="1"/>
        <v>14.02911069217636</v>
      </c>
      <c r="I29" s="19">
        <f>G29/G$46*100</f>
        <v>63.394323784593531</v>
      </c>
      <c r="J29" s="21">
        <f>J30+J31+J32+J33+J34+J35+J36+J37+J38+J39+J40+J41</f>
        <v>93448085.295249999</v>
      </c>
      <c r="K29" s="21">
        <f>K30+K31+K32+K33+K34+K35+K36+K37+K38+K39+K40+K41</f>
        <v>106558020.62104</v>
      </c>
      <c r="L29" s="19">
        <f t="shared" si="3"/>
        <v>14.02911069217636</v>
      </c>
      <c r="M29" s="19">
        <f>K29/K$46*100</f>
        <v>63.394323784593531</v>
      </c>
    </row>
    <row r="30" spans="1:13" ht="14.25" x14ac:dyDescent="0.2">
      <c r="A30" s="32" t="s">
        <v>16</v>
      </c>
      <c r="B30" s="12">
        <v>1435809.88081</v>
      </c>
      <c r="C30" s="12">
        <v>1306997.37087</v>
      </c>
      <c r="D30" s="13">
        <f t="shared" si="0"/>
        <v>-8.9714182679486463</v>
      </c>
      <c r="E30" s="13">
        <f>C30/C$46*100</f>
        <v>9.4016664483417163</v>
      </c>
      <c r="F30" s="12">
        <v>17031268.717969999</v>
      </c>
      <c r="G30" s="12">
        <v>17642156.545540001</v>
      </c>
      <c r="H30" s="13">
        <f t="shared" si="1"/>
        <v>3.5868603665764711</v>
      </c>
      <c r="I30" s="13">
        <f>G30/G$46*100</f>
        <v>10.495808553763782</v>
      </c>
      <c r="J30" s="12">
        <v>17031268.717969999</v>
      </c>
      <c r="K30" s="12">
        <v>17642156.545540001</v>
      </c>
      <c r="L30" s="13">
        <f t="shared" si="3"/>
        <v>3.5868603665764711</v>
      </c>
      <c r="M30" s="13">
        <f>K30/K$46*100</f>
        <v>10.495808553763782</v>
      </c>
    </row>
    <row r="31" spans="1:13" ht="14.25" x14ac:dyDescent="0.2">
      <c r="A31" s="11" t="s">
        <v>17</v>
      </c>
      <c r="B31" s="12">
        <v>2487345.2995699998</v>
      </c>
      <c r="C31" s="12">
        <v>2473261.54807</v>
      </c>
      <c r="D31" s="13">
        <f t="shared" si="0"/>
        <v>-0.56621617844673644</v>
      </c>
      <c r="E31" s="13">
        <f t="shared" ref="E31:E43" si="6">C31/C$46*100</f>
        <v>17.790992264188908</v>
      </c>
      <c r="F31" s="12">
        <v>28527976.32257</v>
      </c>
      <c r="G31" s="12">
        <v>31568468.908670001</v>
      </c>
      <c r="H31" s="13">
        <f t="shared" si="1"/>
        <v>10.657932941757615</v>
      </c>
      <c r="I31" s="13">
        <f t="shared" ref="I31:I43" si="7">G31/G$46*100</f>
        <v>18.780958277156181</v>
      </c>
      <c r="J31" s="12">
        <v>28527976.32257</v>
      </c>
      <c r="K31" s="12">
        <v>31568468.908670001</v>
      </c>
      <c r="L31" s="13">
        <f t="shared" si="3"/>
        <v>10.657932941757615</v>
      </c>
      <c r="M31" s="13">
        <f t="shared" ref="M31:M41" si="8">K31/K$46*100</f>
        <v>18.780958277156181</v>
      </c>
    </row>
    <row r="32" spans="1:13" ht="14.25" x14ac:dyDescent="0.2">
      <c r="A32" s="11" t="s">
        <v>18</v>
      </c>
      <c r="B32" s="12">
        <v>120779.26479</v>
      </c>
      <c r="C32" s="12">
        <v>38576.353869999999</v>
      </c>
      <c r="D32" s="13">
        <f t="shared" si="0"/>
        <v>-68.060449832118891</v>
      </c>
      <c r="E32" s="13">
        <f t="shared" si="6"/>
        <v>0.27749253362117909</v>
      </c>
      <c r="F32" s="12">
        <v>1337959.77416</v>
      </c>
      <c r="G32" s="12">
        <v>990529.16269000003</v>
      </c>
      <c r="H32" s="13">
        <f t="shared" si="1"/>
        <v>-25.967194095063466</v>
      </c>
      <c r="I32" s="13">
        <f t="shared" si="7"/>
        <v>0.58929328915531165</v>
      </c>
      <c r="J32" s="12">
        <v>1337959.77416</v>
      </c>
      <c r="K32" s="12">
        <v>990529.16269000003</v>
      </c>
      <c r="L32" s="13">
        <f t="shared" si="3"/>
        <v>-25.967194095063466</v>
      </c>
      <c r="M32" s="13">
        <f t="shared" si="8"/>
        <v>0.58929328915531165</v>
      </c>
    </row>
    <row r="33" spans="1:13" ht="14.25" x14ac:dyDescent="0.2">
      <c r="A33" s="11" t="s">
        <v>19</v>
      </c>
      <c r="B33" s="12">
        <v>1090438.2777199999</v>
      </c>
      <c r="C33" s="12">
        <v>960025.70226000005</v>
      </c>
      <c r="D33" s="13">
        <f t="shared" si="0"/>
        <v>-11.959647613680605</v>
      </c>
      <c r="E33" s="13">
        <f t="shared" si="6"/>
        <v>6.9057839255449336</v>
      </c>
      <c r="F33" s="12">
        <v>10478560.14518</v>
      </c>
      <c r="G33" s="12">
        <v>11309459.29579</v>
      </c>
      <c r="H33" s="13">
        <f t="shared" si="1"/>
        <v>7.9295164516682437</v>
      </c>
      <c r="I33" s="13">
        <f t="shared" si="7"/>
        <v>6.728311207804369</v>
      </c>
      <c r="J33" s="12">
        <v>10478560.14518</v>
      </c>
      <c r="K33" s="12">
        <v>11309459.29579</v>
      </c>
      <c r="L33" s="13">
        <f t="shared" si="3"/>
        <v>7.9295164516682437</v>
      </c>
      <c r="M33" s="13">
        <f t="shared" si="8"/>
        <v>6.728311207804369</v>
      </c>
    </row>
    <row r="34" spans="1:13" ht="14.25" x14ac:dyDescent="0.2">
      <c r="A34" s="11" t="s">
        <v>20</v>
      </c>
      <c r="B34" s="12">
        <v>603670.95004000003</v>
      </c>
      <c r="C34" s="12">
        <v>664266.35941999999</v>
      </c>
      <c r="D34" s="13">
        <f t="shared" si="0"/>
        <v>10.037820997678427</v>
      </c>
      <c r="E34" s="13">
        <f t="shared" si="6"/>
        <v>4.7782886816092081</v>
      </c>
      <c r="F34" s="12">
        <v>6080564.7791299997</v>
      </c>
      <c r="G34" s="12">
        <v>7317107.2390599996</v>
      </c>
      <c r="H34" s="13">
        <f t="shared" si="1"/>
        <v>20.335980371003021</v>
      </c>
      <c r="I34" s="13">
        <f t="shared" si="7"/>
        <v>4.3531501690448309</v>
      </c>
      <c r="J34" s="12">
        <v>6080564.7791299997</v>
      </c>
      <c r="K34" s="12">
        <v>7317107.2390599996</v>
      </c>
      <c r="L34" s="13">
        <f t="shared" si="3"/>
        <v>20.335980371003021</v>
      </c>
      <c r="M34" s="13">
        <f t="shared" si="8"/>
        <v>4.3531501690448309</v>
      </c>
    </row>
    <row r="35" spans="1:13" ht="14.25" x14ac:dyDescent="0.2">
      <c r="A35" s="11" t="s">
        <v>21</v>
      </c>
      <c r="B35" s="12">
        <v>625200.64228000003</v>
      </c>
      <c r="C35" s="12">
        <v>632952.75705999997</v>
      </c>
      <c r="D35" s="13">
        <f t="shared" si="0"/>
        <v>1.2399403096787145</v>
      </c>
      <c r="E35" s="13">
        <f t="shared" si="6"/>
        <v>4.5530395332587723</v>
      </c>
      <c r="F35" s="12">
        <v>6809202.5140500003</v>
      </c>
      <c r="G35" s="12">
        <v>8086385.5394400004</v>
      </c>
      <c r="H35" s="13">
        <f t="shared" si="1"/>
        <v>18.756719641612669</v>
      </c>
      <c r="I35" s="13">
        <f t="shared" si="7"/>
        <v>4.8108151798110157</v>
      </c>
      <c r="J35" s="12">
        <v>6809202.5140500003</v>
      </c>
      <c r="K35" s="12">
        <v>8086385.5394400004</v>
      </c>
      <c r="L35" s="13">
        <f t="shared" si="3"/>
        <v>18.756719641612669</v>
      </c>
      <c r="M35" s="13">
        <f t="shared" si="8"/>
        <v>4.8108151798110157</v>
      </c>
    </row>
    <row r="36" spans="1:13" ht="14.25" x14ac:dyDescent="0.2">
      <c r="A36" s="11" t="s">
        <v>22</v>
      </c>
      <c r="B36" s="12">
        <v>1159659.1131599999</v>
      </c>
      <c r="C36" s="12">
        <v>1462326.74798</v>
      </c>
      <c r="D36" s="13">
        <f t="shared" si="0"/>
        <v>26.099707352383</v>
      </c>
      <c r="E36" s="13">
        <f t="shared" si="6"/>
        <v>10.519002279128294</v>
      </c>
      <c r="F36" s="12">
        <v>11430864.70033</v>
      </c>
      <c r="G36" s="12">
        <v>15554861.29033</v>
      </c>
      <c r="H36" s="13">
        <f t="shared" si="1"/>
        <v>36.077730758907009</v>
      </c>
      <c r="I36" s="13">
        <f t="shared" si="7"/>
        <v>9.2540186774914233</v>
      </c>
      <c r="J36" s="12">
        <v>11430864.70033</v>
      </c>
      <c r="K36" s="12">
        <v>15554861.29033</v>
      </c>
      <c r="L36" s="13">
        <f t="shared" si="3"/>
        <v>36.077730758907009</v>
      </c>
      <c r="M36" s="13">
        <f t="shared" si="8"/>
        <v>9.2540186774914233</v>
      </c>
    </row>
    <row r="37" spans="1:13" ht="14.25" x14ac:dyDescent="0.2">
      <c r="A37" s="14" t="s">
        <v>23</v>
      </c>
      <c r="B37" s="12">
        <v>235846.60983999999</v>
      </c>
      <c r="C37" s="12">
        <v>242942.16636999999</v>
      </c>
      <c r="D37" s="13">
        <f t="shared" si="0"/>
        <v>3.008547180226028</v>
      </c>
      <c r="E37" s="13">
        <f t="shared" si="6"/>
        <v>1.7475637406431048</v>
      </c>
      <c r="F37" s="12">
        <v>2705549.80241</v>
      </c>
      <c r="G37" s="12">
        <v>2987898.8056000001</v>
      </c>
      <c r="H37" s="13">
        <f t="shared" si="1"/>
        <v>10.435919639641984</v>
      </c>
      <c r="I37" s="13">
        <f t="shared" si="7"/>
        <v>1.7775839229544239</v>
      </c>
      <c r="J37" s="12">
        <v>2705549.80241</v>
      </c>
      <c r="K37" s="12">
        <v>2987898.8056000001</v>
      </c>
      <c r="L37" s="13">
        <f t="shared" si="3"/>
        <v>10.435919639641984</v>
      </c>
      <c r="M37" s="13">
        <f t="shared" si="8"/>
        <v>1.7775839229544239</v>
      </c>
    </row>
    <row r="38" spans="1:13" ht="14.25" x14ac:dyDescent="0.2">
      <c r="A38" s="11" t="s">
        <v>24</v>
      </c>
      <c r="B38" s="12">
        <v>281485.85862999997</v>
      </c>
      <c r="C38" s="12">
        <v>251863.10279999999</v>
      </c>
      <c r="D38" s="13">
        <f t="shared" si="0"/>
        <v>-10.523710133849997</v>
      </c>
      <c r="E38" s="13">
        <f t="shared" si="6"/>
        <v>1.8117350011146474</v>
      </c>
      <c r="F38" s="12">
        <v>3278631.6191500002</v>
      </c>
      <c r="G38" s="12">
        <v>4410439.2812599996</v>
      </c>
      <c r="H38" s="13">
        <f t="shared" si="1"/>
        <v>34.520732841691611</v>
      </c>
      <c r="I38" s="13">
        <f t="shared" si="7"/>
        <v>2.6238927318557916</v>
      </c>
      <c r="J38" s="12">
        <v>3278631.6191500002</v>
      </c>
      <c r="K38" s="12">
        <v>4410439.2812599996</v>
      </c>
      <c r="L38" s="13">
        <f t="shared" si="3"/>
        <v>34.520732841691611</v>
      </c>
      <c r="M38" s="13">
        <f t="shared" si="8"/>
        <v>2.6238927318557916</v>
      </c>
    </row>
    <row r="39" spans="1:13" ht="14.25" x14ac:dyDescent="0.2">
      <c r="A39" s="11" t="s">
        <v>25</v>
      </c>
      <c r="B39" s="12">
        <v>202981.92694999999</v>
      </c>
      <c r="C39" s="12">
        <v>253496.13832</v>
      </c>
      <c r="D39" s="13">
        <f>(C39-B39)/B39*100</f>
        <v>24.886063566852943</v>
      </c>
      <c r="E39" s="13">
        <f t="shared" si="6"/>
        <v>1.8234819683232459</v>
      </c>
      <c r="F39" s="12">
        <v>1738511.59433</v>
      </c>
      <c r="G39" s="12">
        <v>2035333.65585</v>
      </c>
      <c r="H39" s="13">
        <f t="shared" si="1"/>
        <v>17.073343800988074</v>
      </c>
      <c r="I39" s="13">
        <f t="shared" si="7"/>
        <v>1.2108764787167838</v>
      </c>
      <c r="J39" s="12">
        <v>1738511.59433</v>
      </c>
      <c r="K39" s="12">
        <v>2035333.65585</v>
      </c>
      <c r="L39" s="13">
        <f t="shared" si="3"/>
        <v>17.073343800988074</v>
      </c>
      <c r="M39" s="13">
        <f t="shared" si="8"/>
        <v>1.2108764787167838</v>
      </c>
    </row>
    <row r="40" spans="1:13" ht="14.25" x14ac:dyDescent="0.2">
      <c r="A40" s="11" t="s">
        <v>26</v>
      </c>
      <c r="B40" s="12">
        <v>356649.66707000002</v>
      </c>
      <c r="C40" s="12">
        <v>352948.75865999999</v>
      </c>
      <c r="D40" s="13">
        <f>(C40-B40)/B40*100</f>
        <v>-1.03768733065259</v>
      </c>
      <c r="E40" s="13">
        <f t="shared" si="6"/>
        <v>2.538877717916721</v>
      </c>
      <c r="F40" s="12">
        <v>3916809.8054200001</v>
      </c>
      <c r="G40" s="12">
        <v>4533720.59607</v>
      </c>
      <c r="H40" s="13">
        <f t="shared" si="1"/>
        <v>15.750338190951513</v>
      </c>
      <c r="I40" s="13">
        <f t="shared" si="7"/>
        <v>2.6972362074769256</v>
      </c>
      <c r="J40" s="12">
        <v>3916809.8054200001</v>
      </c>
      <c r="K40" s="12">
        <v>4533720.59607</v>
      </c>
      <c r="L40" s="13">
        <f t="shared" si="3"/>
        <v>15.750338190951513</v>
      </c>
      <c r="M40" s="13">
        <f t="shared" si="8"/>
        <v>2.6972362074769256</v>
      </c>
    </row>
    <row r="41" spans="1:13" ht="14.25" x14ac:dyDescent="0.2">
      <c r="A41" s="11" t="s">
        <v>27</v>
      </c>
      <c r="B41" s="12">
        <v>14852.35835</v>
      </c>
      <c r="C41" s="12">
        <v>13408.36132</v>
      </c>
      <c r="D41" s="13">
        <f t="shared" si="0"/>
        <v>-9.7223417047434779</v>
      </c>
      <c r="E41" s="13">
        <f t="shared" si="6"/>
        <v>9.6450799029208945E-2</v>
      </c>
      <c r="F41" s="12">
        <v>112185.52055</v>
      </c>
      <c r="G41" s="12">
        <v>121660.30074000001</v>
      </c>
      <c r="H41" s="13">
        <f t="shared" si="1"/>
        <v>8.4456355361627864</v>
      </c>
      <c r="I41" s="13">
        <f t="shared" si="7"/>
        <v>7.2379089362699073E-2</v>
      </c>
      <c r="J41" s="12">
        <v>112185.52055</v>
      </c>
      <c r="K41" s="12">
        <v>121660.30074000001</v>
      </c>
      <c r="L41" s="13">
        <f t="shared" si="3"/>
        <v>8.4456355361627864</v>
      </c>
      <c r="M41" s="13">
        <f t="shared" si="8"/>
        <v>7.2379089362699073E-2</v>
      </c>
    </row>
    <row r="42" spans="1:13" ht="15.75" x14ac:dyDescent="0.25">
      <c r="A42" s="22" t="s">
        <v>38</v>
      </c>
      <c r="B42" s="21">
        <f>B43</f>
        <v>411301.41665000003</v>
      </c>
      <c r="C42" s="21">
        <f>C43</f>
        <v>373658.93504999997</v>
      </c>
      <c r="D42" s="19">
        <f t="shared" si="0"/>
        <v>-9.1520427784065248</v>
      </c>
      <c r="E42" s="19">
        <f>C42/C$46*100</f>
        <v>2.687852899385903</v>
      </c>
      <c r="F42" s="21">
        <f>F43</f>
        <v>4689054.4802900003</v>
      </c>
      <c r="G42" s="21">
        <f>G43</f>
        <v>4561662.0003599999</v>
      </c>
      <c r="H42" s="19">
        <f t="shared" si="1"/>
        <v>-2.7168052848497002</v>
      </c>
      <c r="I42" s="19">
        <f>G42/G$46*100</f>
        <v>2.7138593243500888</v>
      </c>
      <c r="J42" s="21">
        <f>J43</f>
        <v>4689054.4802900003</v>
      </c>
      <c r="K42" s="21">
        <f>K43</f>
        <v>4561662.0003599999</v>
      </c>
      <c r="L42" s="19">
        <f t="shared" si="3"/>
        <v>-2.7168052848497002</v>
      </c>
      <c r="M42" s="19">
        <f>K42/K$46*100</f>
        <v>2.7138593243500888</v>
      </c>
    </row>
    <row r="43" spans="1:13" ht="14.25" x14ac:dyDescent="0.2">
      <c r="A43" s="11" t="s">
        <v>28</v>
      </c>
      <c r="B43" s="12">
        <v>411301.41665000003</v>
      </c>
      <c r="C43" s="12">
        <v>373658.93504999997</v>
      </c>
      <c r="D43" s="13">
        <f t="shared" si="0"/>
        <v>-9.1520427784065248</v>
      </c>
      <c r="E43" s="13">
        <f t="shared" si="6"/>
        <v>2.687852899385903</v>
      </c>
      <c r="F43" s="12">
        <v>4689054.4802900003</v>
      </c>
      <c r="G43" s="12">
        <v>4561662.0003599999</v>
      </c>
      <c r="H43" s="13">
        <f t="shared" si="1"/>
        <v>-2.7168052848497002</v>
      </c>
      <c r="I43" s="13">
        <f t="shared" si="7"/>
        <v>2.7138593243500888</v>
      </c>
      <c r="J43" s="12">
        <v>4689054.4802900003</v>
      </c>
      <c r="K43" s="12">
        <v>4561662.0003599999</v>
      </c>
      <c r="L43" s="13">
        <f t="shared" si="3"/>
        <v>-2.7168052848497002</v>
      </c>
      <c r="M43" s="13">
        <f t="shared" ref="M43" si="9">K43/K$46*100</f>
        <v>2.7138593243500888</v>
      </c>
    </row>
    <row r="44" spans="1:13" ht="15.75" x14ac:dyDescent="0.25">
      <c r="A44" s="9" t="s">
        <v>39</v>
      </c>
      <c r="B44" s="8">
        <f>B8+B22+B42</f>
        <v>13540964.484859999</v>
      </c>
      <c r="C44" s="8">
        <f>C8+C22+C42</f>
        <v>13557385.963090001</v>
      </c>
      <c r="D44" s="10">
        <f t="shared" si="0"/>
        <v>0.12127258917459</v>
      </c>
      <c r="E44" s="19">
        <f>C44/C$46*100</f>
        <v>97.522782812912155</v>
      </c>
      <c r="F44" s="15">
        <f>F8+F22+F42</f>
        <v>147184612.96101999</v>
      </c>
      <c r="G44" s="15">
        <f>G8+G22+G42</f>
        <v>163532568.55452001</v>
      </c>
      <c r="H44" s="16">
        <f t="shared" si="1"/>
        <v>11.10710913635352</v>
      </c>
      <c r="I44" s="19">
        <f>G44/G$46*100</f>
        <v>97.290063571474576</v>
      </c>
      <c r="J44" s="15">
        <f>J8+J22+J42</f>
        <v>147184612.96101999</v>
      </c>
      <c r="K44" s="15">
        <f>K8+K22+K42</f>
        <v>163532568.55452001</v>
      </c>
      <c r="L44" s="16">
        <f t="shared" si="3"/>
        <v>11.10710913635352</v>
      </c>
      <c r="M44" s="19">
        <f>K44/K$46*100</f>
        <v>97.290063571474576</v>
      </c>
    </row>
    <row r="45" spans="1:13" ht="15.75" x14ac:dyDescent="0.25">
      <c r="A45" s="23" t="s">
        <v>40</v>
      </c>
      <c r="B45" s="24">
        <f>B46-B44</f>
        <v>303468.51514000073</v>
      </c>
      <c r="C45" s="24">
        <f>C46-C44</f>
        <v>344376.85790999979</v>
      </c>
      <c r="D45" s="19">
        <f t="shared" si="0"/>
        <v>13.480259311621371</v>
      </c>
      <c r="E45" s="19">
        <f>C45/C$46*100</f>
        <v>2.477217187087843</v>
      </c>
      <c r="F45" s="25">
        <f>F46-F44</f>
        <v>9807094.0389800072</v>
      </c>
      <c r="G45" s="25">
        <f>G46-G44</f>
        <v>4555068.0974799991</v>
      </c>
      <c r="H45" s="19">
        <f t="shared" si="1"/>
        <v>-53.553335173751925</v>
      </c>
      <c r="I45" s="19">
        <f>G45/G$46*100</f>
        <v>2.709936428525423</v>
      </c>
      <c r="J45" s="25">
        <f>J46-J44</f>
        <v>9807094.0389800072</v>
      </c>
      <c r="K45" s="25">
        <f>K46-K44</f>
        <v>4555068.0974799991</v>
      </c>
      <c r="L45" s="19">
        <f t="shared" si="3"/>
        <v>-53.553335173751925</v>
      </c>
      <c r="M45" s="19">
        <f>K45/K$46*100</f>
        <v>2.709936428525423</v>
      </c>
    </row>
    <row r="46" spans="1:13" s="18" customFormat="1" ht="22.5" customHeight="1" x14ac:dyDescent="0.3">
      <c r="A46" s="17" t="s">
        <v>46</v>
      </c>
      <c r="B46" s="26">
        <v>13844433</v>
      </c>
      <c r="C46" s="26">
        <v>13901762.821</v>
      </c>
      <c r="D46" s="27">
        <f t="shared" si="0"/>
        <v>0.41410017297205642</v>
      </c>
      <c r="E46" s="27">
        <f>C46/C$46*100</f>
        <v>100</v>
      </c>
      <c r="F46" s="28">
        <v>156991707</v>
      </c>
      <c r="G46" s="28">
        <v>168087636.65200001</v>
      </c>
      <c r="H46" s="27">
        <f t="shared" si="1"/>
        <v>7.0678444511721947</v>
      </c>
      <c r="I46" s="27">
        <f>G46/G$46*100</f>
        <v>100</v>
      </c>
      <c r="J46" s="28">
        <v>156991707</v>
      </c>
      <c r="K46" s="28">
        <v>168087636.65200001</v>
      </c>
      <c r="L46" s="27">
        <f t="shared" si="3"/>
        <v>7.0678444511721947</v>
      </c>
      <c r="M46" s="27">
        <f>K46/K$46*100</f>
        <v>100</v>
      </c>
    </row>
    <row r="47" spans="1:13" ht="20.25" customHeight="1" x14ac:dyDescent="0.2"/>
    <row r="48" spans="1:13" ht="15" x14ac:dyDescent="0.2">
      <c r="C48" s="30"/>
    </row>
    <row r="49" spans="1:3" ht="15" x14ac:dyDescent="0.2">
      <c r="A49" s="1" t="s">
        <v>47</v>
      </c>
      <c r="C49" s="31"/>
    </row>
    <row r="50" spans="1:3" ht="25.5" x14ac:dyDescent="0.2">
      <c r="A50" s="33" t="s">
        <v>45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2019-01-04T12:26:39Z</dcterms:modified>
</cp:coreProperties>
</file>